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480" yWindow="750" windowWidth="9720" windowHeight="7320" activeTab="0"/>
  </bookViews>
  <sheets>
    <sheet name=" " sheetId="1" r:id="rId1"/>
  </sheets>
  <definedNames>
    <definedName name="_xlnm.Print_Area" localSheetId="0">' '!$A$1:$F$19</definedName>
  </definedNames>
  <calcPr fullCalcOnLoad="1"/>
</workbook>
</file>

<file path=xl/sharedStrings.xml><?xml version="1.0" encoding="utf-8"?>
<sst xmlns="http://schemas.openxmlformats.org/spreadsheetml/2006/main" count="42" uniqueCount="39">
  <si>
    <t>Лиственница</t>
  </si>
  <si>
    <t>количество</t>
  </si>
  <si>
    <t>цена</t>
  </si>
  <si>
    <t>стоимость</t>
  </si>
  <si>
    <t>Стеновой комплект</t>
  </si>
  <si>
    <t>Ангарская сосна</t>
  </si>
  <si>
    <t>Монтаж коробки</t>
  </si>
  <si>
    <t>Доставка*</t>
  </si>
  <si>
    <t>км</t>
  </si>
  <si>
    <t>Итого</t>
  </si>
  <si>
    <t>3. Составление сметы</t>
  </si>
  <si>
    <t>* Примечание: доставка свыше 100 км. по договорной цене</t>
  </si>
  <si>
    <t>м3</t>
  </si>
  <si>
    <t xml:space="preserve">До начала работ по сторительству, необходимо составить ТОЧНУЮ смету. Для этого необходимо: </t>
  </si>
  <si>
    <t xml:space="preserve">1. Выезд на объект, подробное изучение местности </t>
  </si>
  <si>
    <t xml:space="preserve">2. Эскиз проекта и рабочая документация </t>
  </si>
  <si>
    <t>на изготовление и монтаж коробки дома из оцилиндрованного бревна диаметром</t>
  </si>
  <si>
    <t xml:space="preserve"> до 100</t>
  </si>
  <si>
    <t>диаметр</t>
  </si>
  <si>
    <t>м.куб</t>
  </si>
  <si>
    <t>сосн</t>
  </si>
  <si>
    <t>листв</t>
  </si>
  <si>
    <t>сосн 30</t>
  </si>
  <si>
    <t>листв 30</t>
  </si>
  <si>
    <t>если сосна/листв</t>
  </si>
  <si>
    <t>если 28/32</t>
  </si>
  <si>
    <t>20 см</t>
  </si>
  <si>
    <t>22 см</t>
  </si>
  <si>
    <t>24 см</t>
  </si>
  <si>
    <t>26 см</t>
  </si>
  <si>
    <t>28 см</t>
  </si>
  <si>
    <t>30 см</t>
  </si>
  <si>
    <t>32 см</t>
  </si>
  <si>
    <t xml:space="preserve"> до 50</t>
  </si>
  <si>
    <t>ед. измер.</t>
  </si>
  <si>
    <t>Стропила 200х50-100х6000</t>
  </si>
  <si>
    <t>Балки перекрытия 100х200х6000</t>
  </si>
  <si>
    <t>балки перекрытий и страпила объём</t>
  </si>
  <si>
    <t>Приблизительная смета проекта Д 238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</si>
</sst>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">
    <font>
      <sz val="10"/>
      <name val="Arial"/>
      <family val="0"/>
    </font>
    <font>
      <sz val="8"/>
      <name val="Tahoma"/>
      <family val="2"/>
    </font>
    <font>
      <b/>
      <sz val="9"/>
      <name val="Verdana"/>
      <family val="2"/>
    </font>
    <font>
      <sz val="9"/>
      <name val="Verdana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2" fillId="2" borderId="0" xfId="0" applyFont="1" applyFill="1" applyAlignment="1" applyProtection="1">
      <alignment vertical="center"/>
      <protection hidden="1"/>
    </xf>
    <xf numFmtId="0" fontId="3" fillId="2" borderId="0" xfId="0" applyFont="1" applyFill="1" applyAlignment="1" applyProtection="1">
      <alignment vertical="center"/>
      <protection hidden="1"/>
    </xf>
    <xf numFmtId="0" fontId="3" fillId="2" borderId="1" xfId="0" applyFont="1" applyFill="1" applyBorder="1" applyAlignment="1" applyProtection="1">
      <alignment vertical="center"/>
      <protection hidden="1"/>
    </xf>
    <xf numFmtId="0" fontId="3" fillId="2" borderId="1" xfId="0" applyFont="1" applyFill="1" applyBorder="1" applyAlignment="1" applyProtection="1">
      <alignment horizontal="center" vertical="center"/>
      <protection hidden="1"/>
    </xf>
    <xf numFmtId="0" fontId="3" fillId="2" borderId="2" xfId="0" applyFont="1" applyFill="1" applyBorder="1" applyAlignment="1" applyProtection="1">
      <alignment vertical="center"/>
      <protection hidden="1"/>
    </xf>
    <xf numFmtId="3" fontId="3" fillId="2" borderId="1" xfId="0" applyNumberFormat="1" applyFont="1" applyFill="1" applyBorder="1" applyAlignment="1" applyProtection="1">
      <alignment horizontal="center" vertical="center"/>
      <protection hidden="1"/>
    </xf>
    <xf numFmtId="0" fontId="3" fillId="2" borderId="3" xfId="0" applyFont="1" applyFill="1" applyBorder="1" applyAlignment="1" applyProtection="1">
      <alignment vertical="center"/>
      <protection hidden="1"/>
    </xf>
    <xf numFmtId="0" fontId="3" fillId="2" borderId="3" xfId="0" applyFont="1" applyFill="1" applyBorder="1" applyAlignment="1" applyProtection="1">
      <alignment horizontal="center" vertical="center"/>
      <protection hidden="1"/>
    </xf>
    <xf numFmtId="3" fontId="2" fillId="2" borderId="4" xfId="0" applyNumberFormat="1" applyFont="1" applyFill="1" applyBorder="1" applyAlignment="1" applyProtection="1">
      <alignment horizontal="center" vertical="center"/>
      <protection hidden="1"/>
    </xf>
    <xf numFmtId="0" fontId="3" fillId="2" borderId="0" xfId="0" applyFont="1" applyFill="1" applyAlignment="1" applyProtection="1">
      <alignment vertical="center"/>
      <protection hidden="1" locked="0"/>
    </xf>
    <xf numFmtId="0" fontId="3" fillId="2" borderId="0" xfId="0" applyFont="1" applyFill="1" applyAlignment="1" applyProtection="1">
      <alignment horizontal="center" vertical="center"/>
      <protection hidden="1" locked="0"/>
    </xf>
    <xf numFmtId="0" fontId="3" fillId="2" borderId="5" xfId="0" applyFont="1" applyFill="1" applyBorder="1" applyAlignment="1" applyProtection="1">
      <alignment horizontal="center" vertical="center"/>
      <protection hidden="1" locked="0"/>
    </xf>
    <xf numFmtId="0" fontId="3" fillId="2" borderId="5" xfId="0" applyFont="1" applyFill="1" applyBorder="1" applyAlignment="1" applyProtection="1">
      <alignment vertical="center"/>
      <protection hidden="1" locked="0"/>
    </xf>
    <xf numFmtId="0" fontId="3" fillId="2" borderId="0" xfId="0" applyFont="1" applyFill="1" applyAlignment="1" applyProtection="1">
      <alignment horizontal="right" vertical="center"/>
      <protection hidden="1" locked="0"/>
    </xf>
    <xf numFmtId="0" fontId="3" fillId="2" borderId="5" xfId="0" applyFont="1" applyFill="1" applyBorder="1" applyAlignment="1" applyProtection="1">
      <alignment horizontal="right" vertical="center"/>
      <protection hidden="1" locked="0"/>
    </xf>
    <xf numFmtId="0" fontId="3" fillId="2" borderId="0" xfId="0" applyFont="1" applyFill="1" applyBorder="1" applyAlignment="1" applyProtection="1">
      <alignment vertical="center"/>
      <protection hidden="1" locked="0"/>
    </xf>
    <xf numFmtId="0" fontId="3" fillId="2" borderId="2" xfId="0" applyFont="1" applyFill="1" applyBorder="1" applyAlignment="1" applyProtection="1">
      <alignment horizontal="center" vertical="center"/>
      <protection hidden="1"/>
    </xf>
    <xf numFmtId="0" fontId="3" fillId="2" borderId="0" xfId="0" applyFont="1" applyFill="1" applyBorder="1" applyAlignment="1" applyProtection="1">
      <alignment horizontal="center" vertical="center"/>
      <protection hidden="1" locked="0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504825</xdr:colOff>
      <xdr:row>12</xdr:row>
      <xdr:rowOff>47625</xdr:rowOff>
    </xdr:from>
    <xdr:to>
      <xdr:col>5</xdr:col>
      <xdr:colOff>676275</xdr:colOff>
      <xdr:row>18</xdr:row>
      <xdr:rowOff>142875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14850" y="2333625"/>
          <a:ext cx="1619250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1"/>
  <sheetViews>
    <sheetView tabSelected="1" zoomScale="150" zoomScaleNormal="150" workbookViewId="0" topLeftCell="A1">
      <selection activeCell="A5" sqref="A5"/>
    </sheetView>
  </sheetViews>
  <sheetFormatPr defaultColWidth="9.140625" defaultRowHeight="15" customHeight="1"/>
  <cols>
    <col min="1" max="1" width="35.00390625" style="2" customWidth="1"/>
    <col min="2" max="2" width="15.00390625" style="2" customWidth="1"/>
    <col min="3" max="3" width="10.140625" style="2" customWidth="1"/>
    <col min="4" max="6" width="10.8515625" style="2" customWidth="1"/>
    <col min="7" max="16384" width="9.140625" style="2" customWidth="1"/>
  </cols>
  <sheetData>
    <row r="1" ht="15" customHeight="1">
      <c r="A1" s="1" t="s">
        <v>38</v>
      </c>
    </row>
    <row r="2" spans="1:5" ht="15" customHeight="1">
      <c r="A2" s="2" t="s">
        <v>16</v>
      </c>
      <c r="E2" s="1" t="str">
        <f>CHOOSE(C24,A25,A26,A27,A28,A29,A30,A31)</f>
        <v>20 см</v>
      </c>
    </row>
    <row r="4" spans="3:6" ht="15" customHeight="1">
      <c r="C4" s="3" t="s">
        <v>34</v>
      </c>
      <c r="D4" s="4" t="s">
        <v>1</v>
      </c>
      <c r="E4" s="4" t="s">
        <v>2</v>
      </c>
      <c r="F4" s="4" t="s">
        <v>3</v>
      </c>
    </row>
    <row r="5" spans="1:6" ht="15" customHeight="1">
      <c r="A5" s="3" t="s">
        <v>4</v>
      </c>
      <c r="B5" s="17" t="str">
        <f>B6</f>
        <v>Ангарская сосна</v>
      </c>
      <c r="C5" s="4" t="s">
        <v>12</v>
      </c>
      <c r="D5" s="4">
        <f>CHOOSE(C24,B25,B26,B27,B28,B29,B30,B31)</f>
        <v>109.51</v>
      </c>
      <c r="E5" s="6">
        <f>CHOOSE(C45,B41,B42,B43,B44)</f>
        <v>10000</v>
      </c>
      <c r="F5" s="6">
        <f>E5*D5</f>
        <v>1095100</v>
      </c>
    </row>
    <row r="6" spans="1:6" ht="15" customHeight="1">
      <c r="A6" s="3" t="s">
        <v>36</v>
      </c>
      <c r="B6" s="4" t="str">
        <f>B7</f>
        <v>Ангарская сосна</v>
      </c>
      <c r="C6" s="4" t="s">
        <v>12</v>
      </c>
      <c r="D6" s="4">
        <f>B32</f>
        <v>9.48</v>
      </c>
      <c r="E6" s="6">
        <f>CHOOSE(C35,B35,B36)</f>
        <v>7500</v>
      </c>
      <c r="F6" s="6">
        <f>E6*D6</f>
        <v>71100</v>
      </c>
    </row>
    <row r="7" spans="1:6" ht="15" customHeight="1">
      <c r="A7" s="3" t="s">
        <v>35</v>
      </c>
      <c r="B7" s="4" t="str">
        <f>CHOOSE(C35,A35,A36)</f>
        <v>Ангарская сосна</v>
      </c>
      <c r="C7" s="4" t="s">
        <v>12</v>
      </c>
      <c r="D7" s="4">
        <f>B32</f>
        <v>9.48</v>
      </c>
      <c r="E7" s="6">
        <f>CHOOSE(C35,B35,B36)</f>
        <v>7500</v>
      </c>
      <c r="F7" s="6">
        <f>E7*D7</f>
        <v>71100</v>
      </c>
    </row>
    <row r="8" spans="1:6" ht="15" customHeight="1">
      <c r="A8" s="3" t="s">
        <v>6</v>
      </c>
      <c r="B8" s="3"/>
      <c r="C8" s="4" t="s">
        <v>12</v>
      </c>
      <c r="D8" s="4">
        <f>D5</f>
        <v>109.51</v>
      </c>
      <c r="E8" s="6">
        <v>6000</v>
      </c>
      <c r="F8" s="6">
        <f>E8*D8</f>
        <v>657060</v>
      </c>
    </row>
    <row r="9" spans="1:6" ht="15" customHeight="1">
      <c r="A9" s="3" t="s">
        <v>7</v>
      </c>
      <c r="B9" s="4" t="str">
        <f>CHOOSE(B47,A47,A48)</f>
        <v> до 50</v>
      </c>
      <c r="C9" s="4" t="s">
        <v>8</v>
      </c>
      <c r="D9" s="4">
        <f>C51</f>
        <v>5</v>
      </c>
      <c r="E9" s="6">
        <f>CHOOSE(B47,A49,A50)</f>
        <v>7000</v>
      </c>
      <c r="F9" s="6">
        <f>E9*D9</f>
        <v>35000</v>
      </c>
    </row>
    <row r="10" spans="1:6" ht="15" customHeight="1">
      <c r="A10" s="5" t="s">
        <v>9</v>
      </c>
      <c r="B10" s="7"/>
      <c r="C10" s="7"/>
      <c r="D10" s="8"/>
      <c r="E10" s="8"/>
      <c r="F10" s="9">
        <f>SUM(F5:F9)</f>
        <v>1929360</v>
      </c>
    </row>
    <row r="12" ht="15" customHeight="1">
      <c r="A12" s="2" t="s">
        <v>13</v>
      </c>
    </row>
    <row r="13" ht="15" customHeight="1">
      <c r="A13" s="2" t="s">
        <v>14</v>
      </c>
    </row>
    <row r="14" ht="15" customHeight="1">
      <c r="A14" s="2" t="s">
        <v>15</v>
      </c>
    </row>
    <row r="15" ht="15" customHeight="1">
      <c r="A15" s="2" t="s">
        <v>10</v>
      </c>
    </row>
    <row r="16" ht="15" customHeight="1">
      <c r="A16" s="2" t="s">
        <v>11</v>
      </c>
    </row>
    <row r="17" ht="13.5" customHeight="1"/>
    <row r="20" ht="10.5" customHeight="1"/>
    <row r="21" ht="10.5" customHeight="1"/>
    <row r="22" ht="10.5" customHeight="1" hidden="1"/>
    <row r="23" s="10" customFormat="1" ht="10.5" customHeight="1" hidden="1"/>
    <row r="24" spans="1:3" s="10" customFormat="1" ht="10.5" customHeight="1" hidden="1">
      <c r="A24" s="11" t="s">
        <v>18</v>
      </c>
      <c r="B24" s="11" t="s">
        <v>19</v>
      </c>
      <c r="C24" s="10">
        <v>1</v>
      </c>
    </row>
    <row r="25" spans="1:2" s="10" customFormat="1" ht="10.5" customHeight="1" hidden="1">
      <c r="A25" s="11" t="s">
        <v>26</v>
      </c>
      <c r="B25" s="11">
        <v>109.51</v>
      </c>
    </row>
    <row r="26" spans="1:2" s="10" customFormat="1" ht="10.5" customHeight="1" hidden="1">
      <c r="A26" s="11" t="s">
        <v>27</v>
      </c>
      <c r="B26" s="11">
        <v>125.16</v>
      </c>
    </row>
    <row r="27" spans="1:2" s="10" customFormat="1" ht="10.5" customHeight="1" hidden="1">
      <c r="A27" s="11" t="s">
        <v>28</v>
      </c>
      <c r="B27" s="11">
        <v>134.04</v>
      </c>
    </row>
    <row r="28" spans="1:2" s="10" customFormat="1" ht="10.5" customHeight="1" hidden="1">
      <c r="A28" s="11" t="s">
        <v>29</v>
      </c>
      <c r="B28" s="11">
        <v>149.83</v>
      </c>
    </row>
    <row r="29" spans="1:2" s="10" customFormat="1" ht="10.5" customHeight="1" hidden="1">
      <c r="A29" s="11" t="s">
        <v>30</v>
      </c>
      <c r="B29" s="11">
        <v>158.66</v>
      </c>
    </row>
    <row r="30" spans="1:2" s="10" customFormat="1" ht="10.5" customHeight="1" hidden="1">
      <c r="A30" s="11" t="s">
        <v>31</v>
      </c>
      <c r="B30" s="11">
        <v>167.56</v>
      </c>
    </row>
    <row r="31" spans="1:2" s="10" customFormat="1" ht="10.5" customHeight="1" hidden="1">
      <c r="A31" s="12" t="s">
        <v>32</v>
      </c>
      <c r="B31" s="12">
        <v>176.52</v>
      </c>
    </row>
    <row r="32" spans="1:3" s="10" customFormat="1" ht="10.5" customHeight="1" hidden="1">
      <c r="A32" s="18" t="s">
        <v>37</v>
      </c>
      <c r="B32" s="18">
        <v>9.48</v>
      </c>
      <c r="C32" s="16"/>
    </row>
    <row r="33" spans="1:3" s="10" customFormat="1" ht="10.5" customHeight="1" hidden="1">
      <c r="A33" s="18"/>
      <c r="B33" s="18"/>
      <c r="C33" s="16"/>
    </row>
    <row r="34" s="10" customFormat="1" ht="10.5" customHeight="1" hidden="1"/>
    <row r="35" spans="1:3" s="10" customFormat="1" ht="10.5" customHeight="1" hidden="1">
      <c r="A35" s="14" t="s">
        <v>5</v>
      </c>
      <c r="B35" s="11">
        <v>7500</v>
      </c>
      <c r="C35" s="10">
        <v>1</v>
      </c>
    </row>
    <row r="36" spans="1:3" s="10" customFormat="1" ht="10.5" customHeight="1" hidden="1">
      <c r="A36" s="15" t="s">
        <v>0</v>
      </c>
      <c r="B36" s="12">
        <v>12000</v>
      </c>
      <c r="C36" s="13"/>
    </row>
    <row r="37" s="10" customFormat="1" ht="10.5" customHeight="1" hidden="1"/>
    <row r="38" spans="2:3" s="10" customFormat="1" ht="10.5" customHeight="1" hidden="1">
      <c r="B38" s="14" t="s">
        <v>24</v>
      </c>
      <c r="C38" s="10">
        <f>IF(C35&gt;1,1,0)</f>
        <v>0</v>
      </c>
    </row>
    <row r="39" spans="2:3" s="10" customFormat="1" ht="10.5" customHeight="1" hidden="1">
      <c r="B39" s="14" t="s">
        <v>25</v>
      </c>
      <c r="C39" s="10">
        <f>IF(C24&gt;=6,1,0)</f>
        <v>0</v>
      </c>
    </row>
    <row r="40" s="10" customFormat="1" ht="10.5" customHeight="1" hidden="1"/>
    <row r="41" spans="1:3" s="10" customFormat="1" ht="10.5" customHeight="1" hidden="1">
      <c r="A41" s="10">
        <v>1</v>
      </c>
      <c r="B41" s="10">
        <v>10000</v>
      </c>
      <c r="C41" s="10" t="s">
        <v>20</v>
      </c>
    </row>
    <row r="42" spans="1:3" s="10" customFormat="1" ht="10.5" customHeight="1" hidden="1">
      <c r="A42" s="10">
        <v>2</v>
      </c>
      <c r="B42" s="10">
        <v>11000</v>
      </c>
      <c r="C42" s="10" t="s">
        <v>22</v>
      </c>
    </row>
    <row r="43" spans="1:3" s="10" customFormat="1" ht="10.5" customHeight="1" hidden="1">
      <c r="A43" s="10">
        <v>3</v>
      </c>
      <c r="B43" s="10">
        <v>13000</v>
      </c>
      <c r="C43" s="10" t="s">
        <v>21</v>
      </c>
    </row>
    <row r="44" spans="1:3" s="10" customFormat="1" ht="10.5" customHeight="1" hidden="1">
      <c r="A44" s="16">
        <v>4</v>
      </c>
      <c r="B44" s="16">
        <v>14000</v>
      </c>
      <c r="C44" s="16" t="s">
        <v>23</v>
      </c>
    </row>
    <row r="45" spans="1:3" s="10" customFormat="1" ht="10.5" customHeight="1" hidden="1">
      <c r="A45" s="13"/>
      <c r="B45" s="13"/>
      <c r="C45" s="13">
        <f>C39+C35+C38</f>
        <v>1</v>
      </c>
    </row>
    <row r="46" s="10" customFormat="1" ht="10.5" customHeight="1" hidden="1"/>
    <row r="47" spans="1:2" s="10" customFormat="1" ht="10.5" customHeight="1" hidden="1">
      <c r="A47" s="14" t="s">
        <v>33</v>
      </c>
      <c r="B47" s="10">
        <v>1</v>
      </c>
    </row>
    <row r="48" s="10" customFormat="1" ht="10.5" customHeight="1" hidden="1">
      <c r="A48" s="14" t="s">
        <v>17</v>
      </c>
    </row>
    <row r="49" s="10" customFormat="1" ht="10.5" customHeight="1" hidden="1">
      <c r="A49" s="10">
        <v>7000</v>
      </c>
    </row>
    <row r="50" spans="1:3" s="10" customFormat="1" ht="10.5" customHeight="1" hidden="1">
      <c r="A50" s="13">
        <v>10000</v>
      </c>
      <c r="B50" s="13"/>
      <c r="C50" s="13"/>
    </row>
    <row r="51" spans="2:3" s="10" customFormat="1" ht="10.5" customHeight="1" hidden="1">
      <c r="B51" s="10">
        <v>26</v>
      </c>
      <c r="C51" s="10">
        <f>ROUNDUP(D5/B51,0)</f>
        <v>5</v>
      </c>
    </row>
    <row r="52" s="10" customFormat="1" ht="10.5" customHeight="1" hidden="1"/>
    <row r="53" s="10" customFormat="1" ht="10.5" customHeight="1" hidden="1"/>
    <row r="54" s="10" customFormat="1" ht="10.5" customHeight="1" hidden="1"/>
    <row r="55" s="10" customFormat="1" ht="10.5" customHeight="1"/>
    <row r="56" ht="10.5" customHeight="1"/>
    <row r="85" s="10" customFormat="1" ht="13.5" customHeight="1"/>
  </sheetData>
  <sheetProtection sheet="1" objects="1" scenarios="1"/>
  <printOptions/>
  <pageMargins left="0.49" right="0.47" top="0.56" bottom="0.984251968503937" header="0.22" footer="0.5118110236220472"/>
  <pageSetup horizontalDpi="600" verticalDpi="600" orientation="portrait" paperSize="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Юра</cp:lastModifiedBy>
  <cp:lastPrinted>2012-04-13T09:38:58Z</cp:lastPrinted>
  <dcterms:created xsi:type="dcterms:W3CDTF">1996-10-08T23:32:33Z</dcterms:created>
  <dcterms:modified xsi:type="dcterms:W3CDTF">2012-04-13T09:39:37Z</dcterms:modified>
  <cp:category/>
  <cp:version/>
  <cp:contentType/>
  <cp:contentStatus/>
</cp:coreProperties>
</file>